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2120" windowHeight="8835" activeTab="0"/>
  </bookViews>
  <sheets>
    <sheet name="Anexa nr.1" sheetId="1" r:id="rId1"/>
    <sheet name="Modif-MSR_21_09_Raport" sheetId="2" r:id="rId2"/>
    <sheet name="MSR_10_08 HOT" sheetId="3" r:id="rId3"/>
    <sheet name="MSR_21_09_Raport" sheetId="4" r:id="rId4"/>
  </sheets>
  <definedNames>
    <definedName name="_xlnm.Print_Area" localSheetId="0">'Anexa nr.1'!$A$1:$F$45</definedName>
    <definedName name="_xlnm.Print_Area" localSheetId="1">'Modif-MSR_21_09_Raport'!$A$1:$F$40</definedName>
    <definedName name="_xlnm.Print_Area" localSheetId="2">'MSR_10_08 HOT'!$A$1:$F$44</definedName>
    <definedName name="_xlnm.Print_Area" localSheetId="3">'MSR_21_09_Raport'!$A$1:$F$44</definedName>
    <definedName name="_xlnm.Print_Titles" localSheetId="0">'Anexa nr.1'!$24:$25</definedName>
    <definedName name="_xlnm.Print_Titles" localSheetId="1">'Modif-MSR_21_09_Raport'!$19:$20</definedName>
    <definedName name="_xlnm.Print_Titles" localSheetId="2">'MSR_10_08 HOT'!$19:$20</definedName>
    <definedName name="_xlnm.Print_Titles" localSheetId="3">'MSR_21_09_Raport'!$19:$20</definedName>
  </definedNames>
  <calcPr fullCalcOnLoad="1"/>
</workbook>
</file>

<file path=xl/sharedStrings.xml><?xml version="1.0" encoding="utf-8"?>
<sst xmlns="http://schemas.openxmlformats.org/spreadsheetml/2006/main" count="105" uniqueCount="45">
  <si>
    <t>Poz.</t>
  </si>
  <si>
    <t>Denumire strada</t>
  </si>
  <si>
    <t>EURO</t>
  </si>
  <si>
    <t>Observatii</t>
  </si>
  <si>
    <t>Total Inv         C+M</t>
  </si>
  <si>
    <t>Total Inv               C+M</t>
  </si>
  <si>
    <t>m</t>
  </si>
  <si>
    <t>inv</t>
  </si>
  <si>
    <t>c+m</t>
  </si>
  <si>
    <t>euro</t>
  </si>
  <si>
    <t>Lungime carosabil</t>
  </si>
  <si>
    <t xml:space="preserve"> lei</t>
  </si>
  <si>
    <t>TOTAL INVESTITII</t>
  </si>
  <si>
    <t>DIN CARE C+M</t>
  </si>
  <si>
    <t>Anexa la Rapotul de specialitate Nr.________/_________</t>
  </si>
  <si>
    <t>Presedinte de sedinta_______________________</t>
  </si>
  <si>
    <r>
      <t>MODERNIZAREA INFRASTRUCTURII STRAZILOR DIN SECTORUL 1</t>
    </r>
    <r>
      <rPr>
        <b/>
        <sz val="12"/>
        <rFont val="Arial"/>
        <family val="2"/>
      </rPr>
      <t xml:space="preserve"> </t>
    </r>
  </si>
  <si>
    <t>OCNA SIBIULUI</t>
  </si>
  <si>
    <t>Dr. SERGIU DUMITRU</t>
  </si>
  <si>
    <t>Intrarea STRĂULEȘTI</t>
  </si>
  <si>
    <t>Anexa la Hotararea Consiliului Local Nr.________/______</t>
  </si>
  <si>
    <t>BOGDAN PIȚIGOI</t>
  </si>
  <si>
    <t>Intocmit:  Daniela BALACEANU</t>
  </si>
  <si>
    <t>DIRECTOR INVESTITII</t>
  </si>
  <si>
    <t>1EUR=4,2552 LEI la data 11,09.2008</t>
  </si>
  <si>
    <r>
      <t>MODERNIZAREA INFRASTRUCTURII STRĂZILOR DIN SECTORUL 1</t>
    </r>
    <r>
      <rPr>
        <b/>
        <sz val="12"/>
        <rFont val="Arial"/>
        <family val="2"/>
      </rPr>
      <t xml:space="preserve"> </t>
    </r>
  </si>
  <si>
    <t>BOGDAN PIŢIGOI</t>
  </si>
  <si>
    <t>DIRECTOR INVESTIŢII</t>
  </si>
  <si>
    <t>Întocmit:  DANIELA BALĂCEANU</t>
  </si>
  <si>
    <t>1 EURO =</t>
  </si>
  <si>
    <t xml:space="preserve">lei              la data </t>
  </si>
  <si>
    <t>contract</t>
  </si>
  <si>
    <t>c+m fara TVA</t>
  </si>
  <si>
    <t>c+m cu TVA</t>
  </si>
  <si>
    <t>c+m cu TVA cu 3%</t>
  </si>
  <si>
    <t>inv-(c+m)</t>
  </si>
  <si>
    <t>Observaţii</t>
  </si>
  <si>
    <t>TOTAL INVESTIŢII</t>
  </si>
  <si>
    <t>1 euro = 4,2552 lei  la data   11.09.2008</t>
  </si>
  <si>
    <t>vechi</t>
  </si>
  <si>
    <t>Anexa nr.1</t>
  </si>
  <si>
    <t xml:space="preserve">la Hotărârea Consiliului Local </t>
  </si>
  <si>
    <t>PREȘEDINTE DE ȘEDINȚĂ,</t>
  </si>
  <si>
    <t>Ion Brad</t>
  </si>
  <si>
    <t>nr.249/03.12.2010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</si>
</sst>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u val="single"/>
      <sz val="9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3" fontId="2" fillId="0" borderId="13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3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4" fillId="0" borderId="0" xfId="0" applyFont="1" applyAlignment="1">
      <alignment horizontal="left" indent="8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3" fontId="52" fillId="0" borderId="0" xfId="0" applyNumberFormat="1" applyFont="1" applyAlignment="1">
      <alignment/>
    </xf>
    <xf numFmtId="3" fontId="53" fillId="0" borderId="0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9" xfId="0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3" fontId="53" fillId="0" borderId="0" xfId="0" applyNumberFormat="1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 wrapText="1"/>
    </xf>
    <xf numFmtId="3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2" fillId="0" borderId="42" xfId="0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0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180975</xdr:rowOff>
    </xdr:from>
    <xdr:to>
      <xdr:col>3</xdr:col>
      <xdr:colOff>752475</xdr:colOff>
      <xdr:row>23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48025" y="389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180975</xdr:rowOff>
    </xdr:from>
    <xdr:to>
      <xdr:col>4</xdr:col>
      <xdr:colOff>781050</xdr:colOff>
      <xdr:row>23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276725" y="3895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180975</xdr:rowOff>
    </xdr:from>
    <xdr:to>
      <xdr:col>2</xdr:col>
      <xdr:colOff>866775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247900" y="3895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18</xdr:row>
      <xdr:rowOff>180975</xdr:rowOff>
    </xdr:from>
    <xdr:to>
      <xdr:col>3</xdr:col>
      <xdr:colOff>752475</xdr:colOff>
      <xdr:row>18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95650" y="2695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18</xdr:row>
      <xdr:rowOff>180975</xdr:rowOff>
    </xdr:from>
    <xdr:to>
      <xdr:col>4</xdr:col>
      <xdr:colOff>781050</xdr:colOff>
      <xdr:row>18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257675" y="26955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180975</xdr:rowOff>
    </xdr:from>
    <xdr:to>
      <xdr:col>2</xdr:col>
      <xdr:colOff>866775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295525" y="2695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18</xdr:row>
      <xdr:rowOff>180975</xdr:rowOff>
    </xdr:from>
    <xdr:to>
      <xdr:col>3</xdr:col>
      <xdr:colOff>752475</xdr:colOff>
      <xdr:row>18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95650" y="2695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18</xdr:row>
      <xdr:rowOff>180975</xdr:rowOff>
    </xdr:from>
    <xdr:to>
      <xdr:col>4</xdr:col>
      <xdr:colOff>781050</xdr:colOff>
      <xdr:row>18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257675" y="26955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180975</xdr:rowOff>
    </xdr:from>
    <xdr:to>
      <xdr:col>2</xdr:col>
      <xdr:colOff>866775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295525" y="2695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18</xdr:row>
      <xdr:rowOff>180975</xdr:rowOff>
    </xdr:from>
    <xdr:to>
      <xdr:col>3</xdr:col>
      <xdr:colOff>752475</xdr:colOff>
      <xdr:row>18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95650" y="2695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18</xdr:row>
      <xdr:rowOff>180975</xdr:rowOff>
    </xdr:from>
    <xdr:to>
      <xdr:col>4</xdr:col>
      <xdr:colOff>781050</xdr:colOff>
      <xdr:row>18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257675" y="26955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180975</xdr:rowOff>
    </xdr:from>
    <xdr:to>
      <xdr:col>2</xdr:col>
      <xdr:colOff>866775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295525" y="2695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view="pageBreakPreview" zoomScaleSheetLayoutView="100" zoomScalePageLayoutView="0" workbookViewId="0" topLeftCell="A3">
      <selection activeCell="B10" sqref="B10"/>
    </sheetView>
  </sheetViews>
  <sheetFormatPr defaultColWidth="9.140625" defaultRowHeight="12.75"/>
  <cols>
    <col min="1" max="1" width="5.421875" style="0" customWidth="1"/>
    <col min="2" max="2" width="26.8515625" style="0" customWidth="1"/>
    <col min="3" max="3" width="13.8515625" style="15" customWidth="1"/>
    <col min="4" max="5" width="14.57421875" style="0" customWidth="1"/>
    <col min="6" max="6" width="16.00390625" style="0" customWidth="1"/>
    <col min="7" max="7" width="2.421875" style="0" customWidth="1"/>
    <col min="8" max="8" width="11.140625" style="15" hidden="1" customWidth="1"/>
    <col min="9" max="9" width="10.140625" style="15" hidden="1" customWidth="1"/>
    <col min="10" max="10" width="10.28125" style="15" hidden="1" customWidth="1"/>
    <col min="11" max="11" width="10.7109375" style="15" hidden="1" customWidth="1"/>
  </cols>
  <sheetData>
    <row r="1" ht="12.75" hidden="1"/>
    <row r="2" ht="12.75" hidden="1"/>
    <row r="3" spans="5:6" ht="14.25">
      <c r="E3" s="104" t="s">
        <v>40</v>
      </c>
      <c r="F3" s="104"/>
    </row>
    <row r="4" spans="5:6" ht="14.25">
      <c r="E4" s="104" t="s">
        <v>41</v>
      </c>
      <c r="F4" s="104"/>
    </row>
    <row r="5" spans="5:6" ht="14.25">
      <c r="E5" s="104" t="s">
        <v>44</v>
      </c>
      <c r="F5" s="104"/>
    </row>
    <row r="6" spans="5:6" ht="14.25">
      <c r="E6" s="104" t="s">
        <v>42</v>
      </c>
      <c r="F6" s="104"/>
    </row>
    <row r="7" spans="3:6" ht="15">
      <c r="C7" s="52"/>
      <c r="D7" s="52"/>
      <c r="E7" s="104" t="s">
        <v>43</v>
      </c>
      <c r="F7" s="104"/>
    </row>
    <row r="8" spans="3:6" ht="15">
      <c r="C8" s="52"/>
      <c r="D8" s="2"/>
      <c r="E8" s="2"/>
      <c r="F8" s="2"/>
    </row>
    <row r="9" spans="3:6" ht="15">
      <c r="C9" s="52"/>
      <c r="D9" s="2"/>
      <c r="E9" s="2"/>
      <c r="F9" s="2"/>
    </row>
    <row r="10" spans="3:6" ht="12.75">
      <c r="C10" s="2"/>
      <c r="D10" s="2"/>
      <c r="E10" s="2"/>
      <c r="F10" s="2"/>
    </row>
    <row r="11" ht="12.75">
      <c r="F11" s="2"/>
    </row>
    <row r="12" ht="35.25" customHeight="1">
      <c r="F12" s="2"/>
    </row>
    <row r="13" spans="2:11" s="2" customFormat="1" ht="12.75">
      <c r="B13" s="42"/>
      <c r="C13" s="29"/>
      <c r="H13" s="29"/>
      <c r="I13" s="29"/>
      <c r="J13" s="29"/>
      <c r="K13" s="29"/>
    </row>
    <row r="14" spans="2:5" ht="15.75">
      <c r="B14" s="48" t="s">
        <v>25</v>
      </c>
      <c r="C14" s="49"/>
      <c r="D14" s="50"/>
      <c r="E14" s="50"/>
    </row>
    <row r="15" spans="2:5" ht="12.75">
      <c r="B15" s="44"/>
      <c r="C15" s="16"/>
      <c r="D15" s="2"/>
      <c r="E15" s="2"/>
    </row>
    <row r="16" spans="2:5" ht="12.75">
      <c r="B16" s="44"/>
      <c r="C16" s="16"/>
      <c r="D16" s="2"/>
      <c r="E16" s="2"/>
    </row>
    <row r="17" spans="2:5" ht="12.75">
      <c r="B17" s="44"/>
      <c r="C17" s="16"/>
      <c r="D17" s="2"/>
      <c r="E17" s="2"/>
    </row>
    <row r="18" spans="2:5" ht="12.75">
      <c r="B18" s="44"/>
      <c r="C18" s="16"/>
      <c r="D18" s="2"/>
      <c r="E18" s="2"/>
    </row>
    <row r="19" spans="2:5" ht="8.25" customHeight="1">
      <c r="B19" s="3"/>
      <c r="C19" s="16"/>
      <c r="D19" s="2"/>
      <c r="E19" s="2"/>
    </row>
    <row r="20" ht="12.75" hidden="1"/>
    <row r="21" spans="2:6" ht="19.5" customHeight="1">
      <c r="B21" s="45"/>
      <c r="C21" s="16"/>
      <c r="D21" s="54" t="s">
        <v>38</v>
      </c>
      <c r="F21" s="47"/>
    </row>
    <row r="22" spans="2:5" ht="11.25" customHeight="1">
      <c r="B22" s="3"/>
      <c r="C22" s="16"/>
      <c r="D22" s="1"/>
      <c r="E22" s="1"/>
    </row>
    <row r="23" spans="2:11" ht="11.25" customHeight="1" thickBot="1">
      <c r="B23" s="3"/>
      <c r="C23" s="16"/>
      <c r="D23" s="1"/>
      <c r="E23" s="1"/>
      <c r="H23" s="103" t="s">
        <v>39</v>
      </c>
      <c r="I23" s="103"/>
      <c r="J23" s="103"/>
      <c r="K23" s="103"/>
    </row>
    <row r="24" spans="1:11" ht="27.75" customHeight="1">
      <c r="A24" s="85" t="s">
        <v>0</v>
      </c>
      <c r="B24" s="86" t="s">
        <v>1</v>
      </c>
      <c r="C24" s="87" t="s">
        <v>10</v>
      </c>
      <c r="D24" s="86" t="s">
        <v>4</v>
      </c>
      <c r="E24" s="86" t="s">
        <v>5</v>
      </c>
      <c r="F24" s="88" t="s">
        <v>36</v>
      </c>
      <c r="H24" s="28" t="s">
        <v>7</v>
      </c>
      <c r="I24" s="28" t="s">
        <v>8</v>
      </c>
      <c r="J24" s="28" t="s">
        <v>7</v>
      </c>
      <c r="K24" s="28" t="s">
        <v>8</v>
      </c>
    </row>
    <row r="25" spans="1:10" ht="13.5" thickBot="1">
      <c r="A25" s="77"/>
      <c r="B25" s="78"/>
      <c r="C25" s="79" t="s">
        <v>6</v>
      </c>
      <c r="D25" s="80" t="s">
        <v>11</v>
      </c>
      <c r="E25" s="102" t="s">
        <v>9</v>
      </c>
      <c r="F25" s="81"/>
      <c r="J25" s="15" t="s">
        <v>9</v>
      </c>
    </row>
    <row r="26" spans="1:11" ht="20.25" customHeight="1">
      <c r="A26" s="13">
        <v>1</v>
      </c>
      <c r="B26" s="76" t="s">
        <v>17</v>
      </c>
      <c r="C26" s="17">
        <v>371</v>
      </c>
      <c r="D26" s="8">
        <f>'Modif-MSR_21_09_Raport'!D21</f>
        <v>1813078.1</v>
      </c>
      <c r="E26" s="8">
        <f>'Modif-MSR_21_09_Raport'!E21</f>
        <v>426085.28388794884</v>
      </c>
      <c r="F26" s="14"/>
      <c r="H26" s="15">
        <v>1494250</v>
      </c>
      <c r="I26" s="15">
        <v>1328230</v>
      </c>
      <c r="J26" s="15">
        <f>H26/4.2552</f>
        <v>351158.5824403083</v>
      </c>
      <c r="K26" s="15">
        <f>I26/4.2552</f>
        <v>312142.78999811993</v>
      </c>
    </row>
    <row r="27" spans="1:11" ht="20.25" customHeight="1" thickBot="1">
      <c r="A27" s="10"/>
      <c r="B27" s="94"/>
      <c r="C27" s="95"/>
      <c r="D27" s="96">
        <f>'Modif-MSR_21_09_Raport'!D22</f>
        <v>1750398.7684000002</v>
      </c>
      <c r="E27" s="96">
        <f>'Modif-MSR_21_09_Raport'!E22</f>
        <v>322075.81312276743</v>
      </c>
      <c r="F27" s="12"/>
      <c r="J27" s="15">
        <f>H27/3.5324</f>
        <v>0</v>
      </c>
      <c r="K27" s="15">
        <f>I27/3.6</f>
        <v>0</v>
      </c>
    </row>
    <row r="28" spans="1:11" s="2" customFormat="1" ht="18.75" customHeight="1">
      <c r="A28" s="97"/>
      <c r="B28" s="98" t="s">
        <v>37</v>
      </c>
      <c r="C28" s="99"/>
      <c r="D28" s="100">
        <f>'Modif-MSR_21_09_Raport'!D23</f>
        <v>1813078.1</v>
      </c>
      <c r="E28" s="100">
        <f>'Modif-MSR_21_09_Raport'!E23</f>
        <v>426085.28388794884</v>
      </c>
      <c r="F28" s="101"/>
      <c r="H28" s="29">
        <f>SUM(H26:H27)</f>
        <v>1494250</v>
      </c>
      <c r="I28" s="29">
        <f>SUM(I26:I27)</f>
        <v>1328230</v>
      </c>
      <c r="J28" s="15">
        <f>H28/4.2552</f>
        <v>351158.5824403083</v>
      </c>
      <c r="K28" s="15">
        <f>I28/4.2552</f>
        <v>312142.78999811993</v>
      </c>
    </row>
    <row r="29" spans="1:11" s="2" customFormat="1" ht="18.75" customHeight="1" thickBot="1">
      <c r="A29" s="89"/>
      <c r="B29" s="90" t="s">
        <v>13</v>
      </c>
      <c r="C29" s="91"/>
      <c r="D29" s="92">
        <f>'Modif-MSR_21_09_Raport'!D24</f>
        <v>1750398.7684000002</v>
      </c>
      <c r="E29" s="92">
        <f>'Modif-MSR_21_09_Raport'!E24</f>
        <v>322075.81312276743</v>
      </c>
      <c r="F29" s="93"/>
      <c r="H29" s="29"/>
      <c r="I29" s="29"/>
      <c r="J29" s="15">
        <f>H29/3.5324</f>
        <v>0</v>
      </c>
      <c r="K29" s="15">
        <f>I29/3.6</f>
        <v>0</v>
      </c>
    </row>
    <row r="30" spans="1:6" ht="12.75">
      <c r="A30" s="31"/>
      <c r="B30" s="31"/>
      <c r="C30" s="32"/>
      <c r="D30" s="4"/>
      <c r="E30" s="4"/>
      <c r="F30" s="33"/>
    </row>
    <row r="31" spans="1:6" ht="12.75">
      <c r="A31" s="31"/>
      <c r="B31" s="31"/>
      <c r="C31" s="32"/>
      <c r="D31" s="4"/>
      <c r="E31" s="4"/>
      <c r="F31" s="33"/>
    </row>
    <row r="32" spans="1:6" ht="12.75">
      <c r="A32" s="31"/>
      <c r="B32" s="31"/>
      <c r="C32" s="32"/>
      <c r="D32" s="4"/>
      <c r="E32" s="4"/>
      <c r="F32" s="33"/>
    </row>
    <row r="33" spans="1:6" ht="12.75">
      <c r="A33" s="31"/>
      <c r="B33" s="31"/>
      <c r="C33" s="32"/>
      <c r="D33" s="4"/>
      <c r="E33" s="4"/>
      <c r="F33" s="33"/>
    </row>
    <row r="34" spans="1:11" ht="12.75">
      <c r="A34" s="31"/>
      <c r="B34" s="31"/>
      <c r="C34" s="32"/>
      <c r="D34" s="4"/>
      <c r="E34" s="4"/>
      <c r="F34" s="33"/>
      <c r="J34" s="15">
        <f>H34/3.545</f>
        <v>0</v>
      </c>
      <c r="K34" s="15">
        <f>I34/3.454</f>
        <v>0</v>
      </c>
    </row>
    <row r="35" spans="1:6" ht="12.75">
      <c r="A35" s="31"/>
      <c r="B35" s="31"/>
      <c r="C35" s="32"/>
      <c r="D35" s="4"/>
      <c r="E35" s="4"/>
      <c r="F35" s="33"/>
    </row>
    <row r="36" spans="1:11" ht="15.75">
      <c r="A36" s="31"/>
      <c r="B36" s="51"/>
      <c r="C36" s="32"/>
      <c r="D36" s="4"/>
      <c r="E36" s="4"/>
      <c r="F36" s="33"/>
      <c r="J36" s="15">
        <f>H36/3.545</f>
        <v>0</v>
      </c>
      <c r="K36" s="15">
        <f>I36/3.454</f>
        <v>0</v>
      </c>
    </row>
    <row r="37" spans="1:6" ht="15.75">
      <c r="A37" s="31"/>
      <c r="B37" s="51"/>
      <c r="C37" s="32"/>
      <c r="F37" s="33"/>
    </row>
    <row r="38" spans="1:11" ht="12.75">
      <c r="A38" s="31"/>
      <c r="B38" s="31"/>
      <c r="C38" s="32"/>
      <c r="D38" s="4"/>
      <c r="E38" s="4"/>
      <c r="F38" s="33"/>
      <c r="J38" s="15">
        <f>H38/3.545</f>
        <v>0</v>
      </c>
      <c r="K38" s="15">
        <f>I38/3.454</f>
        <v>0</v>
      </c>
    </row>
    <row r="40" spans="4:6" ht="12.75">
      <c r="D40" s="53"/>
      <c r="E40" s="53"/>
      <c r="F40" s="54"/>
    </row>
  </sheetData>
  <sheetProtection/>
  <mergeCells count="6">
    <mergeCell ref="H23:K23"/>
    <mergeCell ref="E3:F3"/>
    <mergeCell ref="E4:F4"/>
    <mergeCell ref="E5:F5"/>
    <mergeCell ref="E6:F6"/>
    <mergeCell ref="E7:F7"/>
  </mergeCells>
  <printOptions/>
  <pageMargins left="0.82" right="0.36" top="1" bottom="0.95" header="0.23" footer="0.19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5"/>
  <sheetViews>
    <sheetView view="pageBreakPreview" zoomScaleSheetLayoutView="100" zoomScalePageLayoutView="0" workbookViewId="0" topLeftCell="A3">
      <selection activeCell="G43" sqref="G43"/>
    </sheetView>
  </sheetViews>
  <sheetFormatPr defaultColWidth="9.140625" defaultRowHeight="12.75"/>
  <cols>
    <col min="1" max="1" width="6.140625" style="0" customWidth="1"/>
    <col min="2" max="2" width="26.8515625" style="0" customWidth="1"/>
    <col min="3" max="3" width="13.8515625" style="15" customWidth="1"/>
    <col min="4" max="4" width="13.57421875" style="0" customWidth="1"/>
    <col min="5" max="5" width="14.57421875" style="0" customWidth="1"/>
    <col min="6" max="6" width="16.00390625" style="0" customWidth="1"/>
    <col min="7" max="7" width="11.140625" style="15" bestFit="1" customWidth="1"/>
    <col min="8" max="8" width="10.140625" style="15" bestFit="1" customWidth="1"/>
    <col min="9" max="11" width="10.140625" style="15" customWidth="1"/>
    <col min="12" max="12" width="10.140625" style="61" customWidth="1"/>
    <col min="13" max="13" width="10.28125" style="61" customWidth="1"/>
    <col min="14" max="14" width="10.7109375" style="61" customWidth="1"/>
  </cols>
  <sheetData>
    <row r="1" ht="12.75" hidden="1"/>
    <row r="2" ht="12.75" hidden="1"/>
    <row r="3" spans="3:6" ht="15">
      <c r="C3" s="52" t="s">
        <v>14</v>
      </c>
      <c r="E3" s="2"/>
      <c r="F3" s="2"/>
    </row>
    <row r="4" spans="3:6" ht="15">
      <c r="C4" s="52"/>
      <c r="E4" s="2"/>
      <c r="F4" s="2"/>
    </row>
    <row r="5" spans="3:6" ht="12.75">
      <c r="C5" s="2"/>
      <c r="E5" s="2"/>
      <c r="F5" s="2"/>
    </row>
    <row r="6" spans="4:6" ht="12.75">
      <c r="D6" s="2"/>
      <c r="F6" s="2"/>
    </row>
    <row r="7" spans="4:6" ht="12.75">
      <c r="D7" s="2"/>
      <c r="F7" s="2"/>
    </row>
    <row r="8" spans="2:14" s="2" customFormat="1" ht="12.75">
      <c r="B8" s="42"/>
      <c r="C8" s="29"/>
      <c r="G8" s="29"/>
      <c r="H8" s="29"/>
      <c r="I8" s="29"/>
      <c r="J8" s="29"/>
      <c r="K8" s="29"/>
      <c r="L8" s="84"/>
      <c r="M8" s="84"/>
      <c r="N8" s="84"/>
    </row>
    <row r="9" spans="2:5" ht="15.75">
      <c r="B9" s="48" t="s">
        <v>25</v>
      </c>
      <c r="C9" s="49"/>
      <c r="D9" s="50"/>
      <c r="E9" s="50"/>
    </row>
    <row r="10" spans="2:5" ht="12.75">
      <c r="B10" s="44"/>
      <c r="C10" s="16"/>
      <c r="D10" s="2"/>
      <c r="E10" s="2"/>
    </row>
    <row r="11" spans="2:5" ht="12.75">
      <c r="B11" s="44"/>
      <c r="C11" s="16"/>
      <c r="D11" s="2"/>
      <c r="E11" s="2"/>
    </row>
    <row r="12" spans="2:5" ht="12.75">
      <c r="B12" s="44"/>
      <c r="C12" s="16"/>
      <c r="D12" s="2"/>
      <c r="E12" s="2"/>
    </row>
    <row r="13" spans="2:5" ht="12.75">
      <c r="B13" s="44"/>
      <c r="C13" s="16"/>
      <c r="D13" s="2"/>
      <c r="E13" s="2"/>
    </row>
    <row r="14" spans="2:5" ht="8.25" customHeight="1">
      <c r="B14" s="3"/>
      <c r="C14" s="16"/>
      <c r="D14" s="2"/>
      <c r="E14" s="2"/>
    </row>
    <row r="15" ht="12.75" hidden="1"/>
    <row r="16" spans="2:14" s="54" customFormat="1" ht="19.5" customHeight="1">
      <c r="B16" s="45"/>
      <c r="C16" s="58" t="s">
        <v>29</v>
      </c>
      <c r="D16" s="59">
        <v>4.2552</v>
      </c>
      <c r="E16" s="57" t="s">
        <v>30</v>
      </c>
      <c r="F16" s="60">
        <v>39702</v>
      </c>
      <c r="G16" s="55"/>
      <c r="H16" s="56"/>
      <c r="I16" s="56"/>
      <c r="J16" s="56"/>
      <c r="K16" s="56"/>
      <c r="L16" s="61"/>
      <c r="M16" s="61"/>
      <c r="N16" s="61"/>
    </row>
    <row r="17" spans="2:5" ht="11.25" customHeight="1">
      <c r="B17" s="3"/>
      <c r="C17" s="16"/>
      <c r="D17" s="1"/>
      <c r="E17" s="1"/>
    </row>
    <row r="18" spans="2:11" ht="11.25" customHeight="1" thickBot="1">
      <c r="B18" s="3"/>
      <c r="C18" s="16"/>
      <c r="D18" s="1"/>
      <c r="E18" s="1"/>
      <c r="J18" s="56" t="s">
        <v>31</v>
      </c>
      <c r="K18" s="56"/>
    </row>
    <row r="19" spans="1:14" ht="27.75" customHeight="1">
      <c r="A19" s="19" t="s">
        <v>0</v>
      </c>
      <c r="B19" s="20" t="s">
        <v>1</v>
      </c>
      <c r="C19" s="21" t="s">
        <v>10</v>
      </c>
      <c r="D19" s="20" t="s">
        <v>4</v>
      </c>
      <c r="E19" s="20" t="s">
        <v>5</v>
      </c>
      <c r="F19" s="22" t="s">
        <v>3</v>
      </c>
      <c r="G19" s="28" t="s">
        <v>7</v>
      </c>
      <c r="H19" s="28" t="s">
        <v>8</v>
      </c>
      <c r="I19" s="28" t="s">
        <v>35</v>
      </c>
      <c r="J19" s="28" t="s">
        <v>32</v>
      </c>
      <c r="K19" s="28" t="s">
        <v>33</v>
      </c>
      <c r="L19" s="62" t="s">
        <v>34</v>
      </c>
      <c r="M19" s="62" t="s">
        <v>7</v>
      </c>
      <c r="N19" s="62" t="s">
        <v>8</v>
      </c>
    </row>
    <row r="20" spans="1:13" ht="13.5" thickBot="1">
      <c r="A20" s="77"/>
      <c r="B20" s="78"/>
      <c r="C20" s="79" t="s">
        <v>6</v>
      </c>
      <c r="D20" s="80" t="s">
        <v>11</v>
      </c>
      <c r="E20" s="80" t="s">
        <v>2</v>
      </c>
      <c r="F20" s="81"/>
      <c r="J20" s="56"/>
      <c r="K20" s="56"/>
      <c r="M20" s="61" t="s">
        <v>9</v>
      </c>
    </row>
    <row r="21" spans="1:14" ht="19.5" customHeight="1">
      <c r="A21" s="13">
        <v>1</v>
      </c>
      <c r="B21" s="76" t="s">
        <v>17</v>
      </c>
      <c r="C21" s="17">
        <v>371</v>
      </c>
      <c r="D21" s="8">
        <f>G21</f>
        <v>1813078.1</v>
      </c>
      <c r="E21" s="8">
        <f>M21</f>
        <v>426085.28388794884</v>
      </c>
      <c r="F21" s="14"/>
      <c r="G21" s="15">
        <f>(1494250+I21)*1.03</f>
        <v>1813078.1</v>
      </c>
      <c r="H21" s="15">
        <v>1370497</v>
      </c>
      <c r="I21" s="15">
        <v>266020</v>
      </c>
      <c r="J21" s="15">
        <v>1370497</v>
      </c>
      <c r="K21" s="15">
        <f>J21*1.24</f>
        <v>1699416.28</v>
      </c>
      <c r="L21" s="61">
        <f>K21*1.03</f>
        <v>1750398.7684000002</v>
      </c>
      <c r="M21" s="61">
        <f>G21/D16</f>
        <v>426085.28388794884</v>
      </c>
      <c r="N21" s="61">
        <f>H21/D16</f>
        <v>322075.81312276743</v>
      </c>
    </row>
    <row r="22" spans="1:14" ht="23.25" customHeight="1" thickBot="1">
      <c r="A22" s="82"/>
      <c r="B22" s="73"/>
      <c r="C22" s="74"/>
      <c r="D22" s="75">
        <f>L21</f>
        <v>1750398.7684000002</v>
      </c>
      <c r="E22" s="75">
        <f>N21</f>
        <v>322075.81312276743</v>
      </c>
      <c r="F22" s="83"/>
      <c r="K22" s="15">
        <f>J22*1.24</f>
        <v>0</v>
      </c>
      <c r="L22" s="61">
        <f>K22*1.03</f>
        <v>0</v>
      </c>
      <c r="M22" s="61">
        <f>G22/3.5324</f>
        <v>0</v>
      </c>
      <c r="N22" s="61">
        <f>H22/3.6</f>
        <v>0</v>
      </c>
    </row>
    <row r="23" spans="1:14" s="2" customFormat="1" ht="21.75" customHeight="1">
      <c r="A23" s="63"/>
      <c r="B23" s="30" t="s">
        <v>12</v>
      </c>
      <c r="C23" s="64"/>
      <c r="D23" s="65">
        <f>G23</f>
        <v>1813078.1</v>
      </c>
      <c r="E23" s="66">
        <f>M23</f>
        <v>426085.28388794884</v>
      </c>
      <c r="F23" s="67"/>
      <c r="G23" s="29">
        <f aca="true" t="shared" si="0" ref="G23:L23">SUM(G21:G22)</f>
        <v>1813078.1</v>
      </c>
      <c r="H23" s="29">
        <f t="shared" si="0"/>
        <v>1370497</v>
      </c>
      <c r="I23" s="29">
        <f t="shared" si="0"/>
        <v>266020</v>
      </c>
      <c r="J23" s="29">
        <f t="shared" si="0"/>
        <v>1370497</v>
      </c>
      <c r="K23" s="29">
        <f t="shared" si="0"/>
        <v>1699416.28</v>
      </c>
      <c r="L23" s="84">
        <f t="shared" si="0"/>
        <v>1750398.7684000002</v>
      </c>
      <c r="M23" s="61">
        <f>G23/4.2552</f>
        <v>426085.28388794884</v>
      </c>
      <c r="N23" s="61">
        <f>H23/4.2552</f>
        <v>322075.81312276743</v>
      </c>
    </row>
    <row r="24" spans="1:14" s="2" customFormat="1" ht="13.5" thickBot="1">
      <c r="A24" s="68"/>
      <c r="B24" s="43" t="s">
        <v>13</v>
      </c>
      <c r="C24" s="69"/>
      <c r="D24" s="70">
        <f>L23</f>
        <v>1750398.7684000002</v>
      </c>
      <c r="E24" s="71">
        <f>N23</f>
        <v>322075.81312276743</v>
      </c>
      <c r="F24" s="72"/>
      <c r="G24" s="29"/>
      <c r="H24" s="29"/>
      <c r="I24" s="29"/>
      <c r="J24" s="29"/>
      <c r="K24" s="29"/>
      <c r="L24" s="84"/>
      <c r="M24" s="61">
        <f>G24/3.5324</f>
        <v>0</v>
      </c>
      <c r="N24" s="61">
        <f>H24/3.6</f>
        <v>0</v>
      </c>
    </row>
    <row r="25" spans="1:6" ht="12.75">
      <c r="A25" s="31"/>
      <c r="B25" s="31"/>
      <c r="C25" s="32"/>
      <c r="D25" s="4"/>
      <c r="E25" s="4"/>
      <c r="F25" s="33"/>
    </row>
    <row r="26" spans="1:6" ht="12.75">
      <c r="A26" s="31"/>
      <c r="B26" s="31"/>
      <c r="C26" s="32"/>
      <c r="D26" s="4"/>
      <c r="E26" s="4"/>
      <c r="F26" s="33"/>
    </row>
    <row r="27" spans="1:6" ht="12.75">
      <c r="A27" s="31"/>
      <c r="B27" s="31"/>
      <c r="C27" s="32"/>
      <c r="D27" s="4"/>
      <c r="E27" s="4"/>
      <c r="F27" s="33"/>
    </row>
    <row r="28" spans="1:6" ht="12.75">
      <c r="A28" s="31"/>
      <c r="B28" s="31"/>
      <c r="C28" s="32"/>
      <c r="D28" s="4"/>
      <c r="E28" s="4"/>
      <c r="F28" s="33"/>
    </row>
    <row r="29" spans="1:14" ht="12.75">
      <c r="A29" s="31"/>
      <c r="B29" s="31"/>
      <c r="C29" s="32"/>
      <c r="D29" s="4"/>
      <c r="E29" s="4"/>
      <c r="F29" s="33"/>
      <c r="M29" s="61">
        <f>G29/3.545</f>
        <v>0</v>
      </c>
      <c r="N29" s="61">
        <f>H29/3.454</f>
        <v>0</v>
      </c>
    </row>
    <row r="30" spans="1:6" ht="12.75">
      <c r="A30" s="31"/>
      <c r="B30" s="31"/>
      <c r="C30" s="32"/>
      <c r="D30" s="4"/>
      <c r="E30" s="4"/>
      <c r="F30" s="33"/>
    </row>
    <row r="31" spans="1:14" ht="15.75">
      <c r="A31" s="31"/>
      <c r="B31" s="51" t="s">
        <v>27</v>
      </c>
      <c r="C31" s="32"/>
      <c r="D31" s="4"/>
      <c r="E31" s="4"/>
      <c r="F31" s="33"/>
      <c r="M31" s="61">
        <f>G31/3.545</f>
        <v>0</v>
      </c>
      <c r="N31" s="61">
        <f>H31/3.454</f>
        <v>0</v>
      </c>
    </row>
    <row r="32" spans="1:6" ht="15.75">
      <c r="A32" s="31"/>
      <c r="B32" s="51" t="s">
        <v>26</v>
      </c>
      <c r="C32" s="32"/>
      <c r="D32" s="4"/>
      <c r="F32" s="33"/>
    </row>
    <row r="33" spans="1:14" ht="12.75">
      <c r="A33" s="31"/>
      <c r="B33" s="31"/>
      <c r="C33" s="32"/>
      <c r="D33" s="4"/>
      <c r="E33" s="4"/>
      <c r="F33" s="33"/>
      <c r="M33" s="61">
        <f>G33/3.545</f>
        <v>0</v>
      </c>
      <c r="N33" s="61">
        <f>H33/3.454</f>
        <v>0</v>
      </c>
    </row>
    <row r="35" ht="12.75">
      <c r="E35" s="53" t="s">
        <v>28</v>
      </c>
    </row>
  </sheetData>
  <sheetProtection/>
  <printOptions/>
  <pageMargins left="0.82" right="0.36" top="1" bottom="0.95" header="0.23" footer="0.19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"/>
  <sheetViews>
    <sheetView view="pageBreakPreview" zoomScaleSheetLayoutView="100" zoomScalePageLayoutView="0" workbookViewId="0" topLeftCell="A3">
      <selection activeCell="C39" sqref="C39"/>
    </sheetView>
  </sheetViews>
  <sheetFormatPr defaultColWidth="9.140625" defaultRowHeight="12.75"/>
  <cols>
    <col min="1" max="1" width="6.140625" style="0" customWidth="1"/>
    <col min="2" max="2" width="26.8515625" style="0" customWidth="1"/>
    <col min="3" max="3" width="13.8515625" style="15" customWidth="1"/>
    <col min="4" max="4" width="13.57421875" style="0" customWidth="1"/>
    <col min="5" max="5" width="14.57421875" style="0" customWidth="1"/>
    <col min="6" max="6" width="16.00390625" style="0" customWidth="1"/>
    <col min="7" max="7" width="2.421875" style="0" customWidth="1"/>
    <col min="8" max="8" width="11.140625" style="15" bestFit="1" customWidth="1"/>
    <col min="9" max="9" width="10.140625" style="15" bestFit="1" customWidth="1"/>
    <col min="10" max="10" width="10.28125" style="15" customWidth="1"/>
    <col min="11" max="11" width="10.7109375" style="15" customWidth="1"/>
  </cols>
  <sheetData>
    <row r="1" ht="12.75" hidden="1"/>
    <row r="2" ht="12.75" hidden="1"/>
    <row r="3" spans="3:6" ht="15">
      <c r="C3" s="52" t="s">
        <v>20</v>
      </c>
      <c r="E3" s="2"/>
      <c r="F3" s="2"/>
    </row>
    <row r="4" spans="3:6" ht="15">
      <c r="C4" s="52" t="s">
        <v>15</v>
      </c>
      <c r="E4" s="2"/>
      <c r="F4" s="2"/>
    </row>
    <row r="5" spans="3:6" ht="12.75">
      <c r="C5" s="2"/>
      <c r="E5" s="2"/>
      <c r="F5" s="2"/>
    </row>
    <row r="6" spans="4:6" ht="12.75">
      <c r="D6" s="2"/>
      <c r="F6" s="2"/>
    </row>
    <row r="7" spans="4:6" ht="12.75">
      <c r="D7" s="2"/>
      <c r="F7" s="2"/>
    </row>
    <row r="8" spans="2:11" s="2" customFormat="1" ht="12.75">
      <c r="B8" s="42"/>
      <c r="C8" s="29"/>
      <c r="H8" s="29"/>
      <c r="I8" s="29"/>
      <c r="J8" s="29"/>
      <c r="K8" s="29"/>
    </row>
    <row r="9" spans="2:5" ht="15.75">
      <c r="B9" s="48" t="s">
        <v>16</v>
      </c>
      <c r="C9" s="49"/>
      <c r="D9" s="50"/>
      <c r="E9" s="50"/>
    </row>
    <row r="10" spans="2:5" ht="12.75">
      <c r="B10" s="44"/>
      <c r="C10" s="16"/>
      <c r="D10" s="2"/>
      <c r="E10" s="2"/>
    </row>
    <row r="11" spans="2:5" ht="12.75">
      <c r="B11" s="44"/>
      <c r="C11" s="16"/>
      <c r="D11" s="2"/>
      <c r="E11" s="2"/>
    </row>
    <row r="12" spans="2:5" ht="12.75">
      <c r="B12" s="44"/>
      <c r="C12" s="16"/>
      <c r="D12" s="2"/>
      <c r="E12" s="2"/>
    </row>
    <row r="13" spans="2:5" ht="12.75">
      <c r="B13" s="44"/>
      <c r="C13" s="16"/>
      <c r="D13" s="2"/>
      <c r="E13" s="2"/>
    </row>
    <row r="14" spans="2:5" ht="8.25" customHeight="1">
      <c r="B14" s="3"/>
      <c r="C14" s="16"/>
      <c r="D14" s="2"/>
      <c r="E14" s="2"/>
    </row>
    <row r="15" ht="12.75" hidden="1"/>
    <row r="16" spans="2:6" ht="19.5" customHeight="1">
      <c r="B16" s="45"/>
      <c r="C16" s="16"/>
      <c r="D16" s="46" t="s">
        <v>24</v>
      </c>
      <c r="F16" s="47"/>
    </row>
    <row r="17" spans="2:5" ht="11.25" customHeight="1">
      <c r="B17" s="3"/>
      <c r="C17" s="16"/>
      <c r="D17" s="1"/>
      <c r="E17" s="1"/>
    </row>
    <row r="18" spans="2:5" ht="11.25" customHeight="1" thickBot="1">
      <c r="B18" s="3"/>
      <c r="C18" s="16"/>
      <c r="D18" s="1"/>
      <c r="E18" s="1"/>
    </row>
    <row r="19" spans="1:11" ht="27.75" customHeight="1" thickBot="1">
      <c r="A19" s="19" t="s">
        <v>0</v>
      </c>
      <c r="B19" s="20" t="s">
        <v>1</v>
      </c>
      <c r="C19" s="21" t="s">
        <v>10</v>
      </c>
      <c r="D19" s="20" t="s">
        <v>4</v>
      </c>
      <c r="E19" s="20" t="s">
        <v>5</v>
      </c>
      <c r="F19" s="22" t="s">
        <v>3</v>
      </c>
      <c r="H19" s="28" t="s">
        <v>7</v>
      </c>
      <c r="I19" s="28" t="s">
        <v>8</v>
      </c>
      <c r="J19" s="28" t="s">
        <v>7</v>
      </c>
      <c r="K19" s="28" t="s">
        <v>8</v>
      </c>
    </row>
    <row r="20" spans="1:10" ht="13.5" thickBot="1">
      <c r="A20" s="23"/>
      <c r="B20" s="24"/>
      <c r="C20" s="25" t="s">
        <v>6</v>
      </c>
      <c r="D20" s="26" t="s">
        <v>11</v>
      </c>
      <c r="E20" s="26" t="s">
        <v>2</v>
      </c>
      <c r="F20" s="27"/>
      <c r="J20" s="15" t="s">
        <v>9</v>
      </c>
    </row>
    <row r="21" spans="1:11" ht="12.75">
      <c r="A21" s="10">
        <v>1</v>
      </c>
      <c r="B21" s="9" t="s">
        <v>17</v>
      </c>
      <c r="C21" s="18">
        <v>371</v>
      </c>
      <c r="D21" s="4">
        <f>H21</f>
        <v>1494250</v>
      </c>
      <c r="E21" s="5">
        <f>J21</f>
        <v>351158.5824403083</v>
      </c>
      <c r="F21" s="12"/>
      <c r="H21" s="15">
        <v>1494250</v>
      </c>
      <c r="I21" s="15">
        <v>1328230</v>
      </c>
      <c r="J21" s="15">
        <f>H21/4.2552</f>
        <v>351158.5824403083</v>
      </c>
      <c r="K21" s="15">
        <f>I21/4.2552</f>
        <v>312142.78999811993</v>
      </c>
    </row>
    <row r="22" spans="1:11" ht="12.75">
      <c r="A22" s="13"/>
      <c r="B22" s="6"/>
      <c r="C22" s="17"/>
      <c r="D22" s="7">
        <f>I21</f>
        <v>1328230</v>
      </c>
      <c r="E22" s="8">
        <f>K21</f>
        <v>312142.78999811993</v>
      </c>
      <c r="F22" s="14"/>
      <c r="J22" s="15">
        <f>H22/3.5324</f>
        <v>0</v>
      </c>
      <c r="K22" s="15">
        <f>I22/3.6</f>
        <v>0</v>
      </c>
    </row>
    <row r="23" spans="1:11" ht="12.75">
      <c r="A23" s="10">
        <v>2</v>
      </c>
      <c r="B23" s="9" t="s">
        <v>18</v>
      </c>
      <c r="C23" s="18">
        <v>186</v>
      </c>
      <c r="D23" s="4">
        <f>H23</f>
        <v>920800</v>
      </c>
      <c r="E23" s="5">
        <f>J23</f>
        <v>216394.0590336529</v>
      </c>
      <c r="F23" s="12"/>
      <c r="H23" s="15">
        <v>920800</v>
      </c>
      <c r="I23" s="15">
        <v>815880</v>
      </c>
      <c r="J23" s="15">
        <f>H23/4.2552</f>
        <v>216394.0590336529</v>
      </c>
      <c r="K23" s="15">
        <f>I23/4.2552</f>
        <v>191737.16864072194</v>
      </c>
    </row>
    <row r="24" spans="1:11" ht="12.75">
      <c r="A24" s="11"/>
      <c r="B24" s="6"/>
      <c r="C24" s="17"/>
      <c r="D24" s="7">
        <f>I23</f>
        <v>815880</v>
      </c>
      <c r="E24" s="8">
        <f>K23</f>
        <v>191737.16864072194</v>
      </c>
      <c r="F24" s="14"/>
      <c r="J24" s="15">
        <f>H24/3.5324</f>
        <v>0</v>
      </c>
      <c r="K24" s="15">
        <f>I24/3.6</f>
        <v>0</v>
      </c>
    </row>
    <row r="25" spans="1:11" ht="12.75">
      <c r="A25" s="10">
        <v>3</v>
      </c>
      <c r="B25" s="9" t="s">
        <v>19</v>
      </c>
      <c r="C25" s="18">
        <v>196</v>
      </c>
      <c r="D25" s="4">
        <f>H25</f>
        <v>664960</v>
      </c>
      <c r="E25" s="5">
        <f>J25</f>
        <v>156269.97555931564</v>
      </c>
      <c r="F25" s="12"/>
      <c r="H25" s="15">
        <v>664960</v>
      </c>
      <c r="I25" s="15">
        <v>584480</v>
      </c>
      <c r="J25" s="15">
        <f>H25/4.2552</f>
        <v>156269.97555931564</v>
      </c>
      <c r="K25" s="15">
        <f>I25/4.2552</f>
        <v>137356.6459860876</v>
      </c>
    </row>
    <row r="26" spans="1:11" ht="13.5" thickBot="1">
      <c r="A26" s="13"/>
      <c r="B26" s="6"/>
      <c r="C26" s="17"/>
      <c r="D26" s="7">
        <f>I25</f>
        <v>584480</v>
      </c>
      <c r="E26" s="8">
        <f>K25</f>
        <v>137356.6459860876</v>
      </c>
      <c r="F26" s="14"/>
      <c r="J26" s="15">
        <f>H26/3.5324</f>
        <v>0</v>
      </c>
      <c r="K26" s="15">
        <f>I26/3.6</f>
        <v>0</v>
      </c>
    </row>
    <row r="27" spans="1:11" s="2" customFormat="1" ht="12.75">
      <c r="A27" s="10"/>
      <c r="B27" s="30" t="s">
        <v>12</v>
      </c>
      <c r="C27" s="35"/>
      <c r="D27" s="34">
        <f>H27</f>
        <v>3080010</v>
      </c>
      <c r="E27" s="36">
        <f>J27</f>
        <v>723822.6170332768</v>
      </c>
      <c r="F27" s="37"/>
      <c r="H27" s="29">
        <f>SUM(H21:H26)</f>
        <v>3080010</v>
      </c>
      <c r="I27" s="29">
        <f>SUM(I21:I26)</f>
        <v>2728590</v>
      </c>
      <c r="J27" s="15">
        <f>H27/4.2552</f>
        <v>723822.6170332768</v>
      </c>
      <c r="K27" s="15">
        <f>I27/4.2552</f>
        <v>641236.6046249295</v>
      </c>
    </row>
    <row r="28" spans="1:11" s="2" customFormat="1" ht="13.5" thickBot="1">
      <c r="A28" s="13"/>
      <c r="B28" s="43" t="s">
        <v>13</v>
      </c>
      <c r="C28" s="38"/>
      <c r="D28" s="39">
        <f>I27</f>
        <v>2728590</v>
      </c>
      <c r="E28" s="40">
        <f>K27</f>
        <v>641236.6046249295</v>
      </c>
      <c r="F28" s="41"/>
      <c r="H28" s="29"/>
      <c r="I28" s="29"/>
      <c r="J28" s="15">
        <f>H28/3.5324</f>
        <v>0</v>
      </c>
      <c r="K28" s="15">
        <f>I28/3.6</f>
        <v>0</v>
      </c>
    </row>
    <row r="29" spans="1:6" ht="12.75">
      <c r="A29" s="31"/>
      <c r="B29" s="31"/>
      <c r="C29" s="32"/>
      <c r="D29" s="4"/>
      <c r="E29" s="4"/>
      <c r="F29" s="33"/>
    </row>
    <row r="30" spans="1:6" ht="12.75">
      <c r="A30" s="31"/>
      <c r="B30" s="31"/>
      <c r="C30" s="32"/>
      <c r="D30" s="4"/>
      <c r="E30" s="4"/>
      <c r="F30" s="33"/>
    </row>
    <row r="31" spans="1:6" ht="12.75">
      <c r="A31" s="31"/>
      <c r="B31" s="31"/>
      <c r="C31" s="32"/>
      <c r="D31" s="4"/>
      <c r="E31" s="4"/>
      <c r="F31" s="33"/>
    </row>
    <row r="32" spans="1:6" ht="12.75">
      <c r="A32" s="31"/>
      <c r="B32" s="31"/>
      <c r="C32" s="32"/>
      <c r="D32" s="4"/>
      <c r="E32" s="4"/>
      <c r="F32" s="33"/>
    </row>
    <row r="33" spans="1:11" ht="12.75">
      <c r="A33" s="31"/>
      <c r="B33" s="31"/>
      <c r="C33" s="32"/>
      <c r="D33" s="4"/>
      <c r="E33" s="4"/>
      <c r="F33" s="33"/>
      <c r="J33" s="15">
        <f>H33/3.545</f>
        <v>0</v>
      </c>
      <c r="K33" s="15">
        <f>I33/3.454</f>
        <v>0</v>
      </c>
    </row>
    <row r="34" spans="1:6" ht="12.75">
      <c r="A34" s="31"/>
      <c r="B34" s="31"/>
      <c r="C34" s="32"/>
      <c r="D34" s="4"/>
      <c r="E34" s="4"/>
      <c r="F34" s="33"/>
    </row>
    <row r="35" spans="1:11" ht="15.75">
      <c r="A35" s="31"/>
      <c r="B35" s="51" t="s">
        <v>23</v>
      </c>
      <c r="C35" s="32"/>
      <c r="D35" s="4"/>
      <c r="E35" s="4"/>
      <c r="F35" s="33"/>
      <c r="J35" s="15">
        <f>H35/3.545</f>
        <v>0</v>
      </c>
      <c r="K35" s="15">
        <f>I35/3.454</f>
        <v>0</v>
      </c>
    </row>
    <row r="36" spans="1:6" ht="15.75">
      <c r="A36" s="31"/>
      <c r="B36" s="51" t="s">
        <v>21</v>
      </c>
      <c r="C36" s="32"/>
      <c r="D36" s="4"/>
      <c r="F36" s="33"/>
    </row>
    <row r="37" spans="1:11" ht="12.75">
      <c r="A37" s="31"/>
      <c r="B37" s="31"/>
      <c r="C37" s="32"/>
      <c r="D37" s="4"/>
      <c r="E37" s="4"/>
      <c r="F37" s="33"/>
      <c r="J37" s="15">
        <f>H37/3.545</f>
        <v>0</v>
      </c>
      <c r="K37" s="15">
        <f>I37/3.454</f>
        <v>0</v>
      </c>
    </row>
    <row r="39" ht="12.75">
      <c r="E39" s="53" t="s">
        <v>22</v>
      </c>
    </row>
  </sheetData>
  <sheetProtection/>
  <printOptions/>
  <pageMargins left="0.82" right="0.36" top="1" bottom="0.95" header="0.23" footer="0.19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9"/>
  <sheetViews>
    <sheetView view="pageBreakPreview" zoomScaleSheetLayoutView="100" zoomScalePageLayoutView="0" workbookViewId="0" topLeftCell="A3">
      <selection activeCell="C39" sqref="C39"/>
    </sheetView>
  </sheetViews>
  <sheetFormatPr defaultColWidth="9.140625" defaultRowHeight="12.75"/>
  <cols>
    <col min="1" max="1" width="6.140625" style="0" customWidth="1"/>
    <col min="2" max="2" width="26.8515625" style="0" customWidth="1"/>
    <col min="3" max="3" width="13.8515625" style="15" customWidth="1"/>
    <col min="4" max="4" width="13.57421875" style="0" customWidth="1"/>
    <col min="5" max="5" width="14.57421875" style="0" customWidth="1"/>
    <col min="6" max="6" width="16.00390625" style="0" customWidth="1"/>
    <col min="7" max="7" width="2.421875" style="0" customWidth="1"/>
    <col min="8" max="8" width="11.140625" style="15" bestFit="1" customWidth="1"/>
    <col min="9" max="9" width="10.140625" style="15" bestFit="1" customWidth="1"/>
    <col min="10" max="10" width="10.28125" style="15" customWidth="1"/>
    <col min="11" max="11" width="10.7109375" style="15" customWidth="1"/>
  </cols>
  <sheetData>
    <row r="1" ht="12.75" hidden="1"/>
    <row r="2" ht="12.75" hidden="1"/>
    <row r="3" spans="3:6" ht="15">
      <c r="C3" s="52" t="s">
        <v>14</v>
      </c>
      <c r="E3" s="2"/>
      <c r="F3" s="2"/>
    </row>
    <row r="4" spans="3:6" ht="15">
      <c r="C4" s="52"/>
      <c r="E4" s="2"/>
      <c r="F4" s="2"/>
    </row>
    <row r="5" spans="3:6" ht="12.75">
      <c r="C5" s="2"/>
      <c r="E5" s="2"/>
      <c r="F5" s="2"/>
    </row>
    <row r="6" spans="4:6" ht="12.75">
      <c r="D6" s="2"/>
      <c r="F6" s="2"/>
    </row>
    <row r="7" spans="4:6" ht="12.75">
      <c r="D7" s="2"/>
      <c r="F7" s="2"/>
    </row>
    <row r="8" spans="2:11" s="2" customFormat="1" ht="12.75">
      <c r="B8" s="42"/>
      <c r="C8" s="29"/>
      <c r="H8" s="29"/>
      <c r="I8" s="29"/>
      <c r="J8" s="29"/>
      <c r="K8" s="29"/>
    </row>
    <row r="9" spans="2:5" ht="15.75">
      <c r="B9" s="48" t="s">
        <v>16</v>
      </c>
      <c r="C9" s="49"/>
      <c r="D9" s="50"/>
      <c r="E9" s="50"/>
    </row>
    <row r="10" spans="2:5" ht="12.75">
      <c r="B10" s="44"/>
      <c r="C10" s="16"/>
      <c r="D10" s="2"/>
      <c r="E10" s="2"/>
    </row>
    <row r="11" spans="2:5" ht="12.75">
      <c r="B11" s="44"/>
      <c r="C11" s="16"/>
      <c r="D11" s="2"/>
      <c r="E11" s="2"/>
    </row>
    <row r="12" spans="2:5" ht="12.75">
      <c r="B12" s="44"/>
      <c r="C12" s="16"/>
      <c r="D12" s="2"/>
      <c r="E12" s="2"/>
    </row>
    <row r="13" spans="2:5" ht="12.75">
      <c r="B13" s="44"/>
      <c r="C13" s="16"/>
      <c r="D13" s="2"/>
      <c r="E13" s="2"/>
    </row>
    <row r="14" spans="2:5" ht="8.25" customHeight="1">
      <c r="B14" s="3"/>
      <c r="C14" s="16"/>
      <c r="D14" s="2"/>
      <c r="E14" s="2"/>
    </row>
    <row r="15" ht="12.75" hidden="1"/>
    <row r="16" spans="2:6" ht="19.5" customHeight="1">
      <c r="B16" s="45"/>
      <c r="C16" s="16"/>
      <c r="D16" s="46" t="s">
        <v>24</v>
      </c>
      <c r="F16" s="47"/>
    </row>
    <row r="17" spans="2:5" ht="11.25" customHeight="1">
      <c r="B17" s="3"/>
      <c r="C17" s="16"/>
      <c r="D17" s="1"/>
      <c r="E17" s="1"/>
    </row>
    <row r="18" spans="2:5" ht="11.25" customHeight="1" thickBot="1">
      <c r="B18" s="3"/>
      <c r="C18" s="16"/>
      <c r="D18" s="1"/>
      <c r="E18" s="1"/>
    </row>
    <row r="19" spans="1:11" ht="27.75" customHeight="1" thickBot="1">
      <c r="A19" s="19" t="s">
        <v>0</v>
      </c>
      <c r="B19" s="20" t="s">
        <v>1</v>
      </c>
      <c r="C19" s="21" t="s">
        <v>10</v>
      </c>
      <c r="D19" s="20" t="s">
        <v>4</v>
      </c>
      <c r="E19" s="20" t="s">
        <v>5</v>
      </c>
      <c r="F19" s="22" t="s">
        <v>3</v>
      </c>
      <c r="H19" s="28" t="s">
        <v>7</v>
      </c>
      <c r="I19" s="28" t="s">
        <v>8</v>
      </c>
      <c r="J19" s="28" t="s">
        <v>7</v>
      </c>
      <c r="K19" s="28" t="s">
        <v>8</v>
      </c>
    </row>
    <row r="20" spans="1:10" ht="13.5" thickBot="1">
      <c r="A20" s="23"/>
      <c r="B20" s="24"/>
      <c r="C20" s="25" t="s">
        <v>6</v>
      </c>
      <c r="D20" s="26" t="s">
        <v>11</v>
      </c>
      <c r="E20" s="26" t="s">
        <v>2</v>
      </c>
      <c r="F20" s="27"/>
      <c r="J20" s="15" t="s">
        <v>9</v>
      </c>
    </row>
    <row r="21" spans="1:11" ht="12.75">
      <c r="A21" s="10">
        <v>1</v>
      </c>
      <c r="B21" s="9" t="s">
        <v>17</v>
      </c>
      <c r="C21" s="18">
        <v>371</v>
      </c>
      <c r="D21" s="4">
        <f>H21</f>
        <v>1494250</v>
      </c>
      <c r="E21" s="5">
        <f>J21</f>
        <v>351158.5824403083</v>
      </c>
      <c r="F21" s="12"/>
      <c r="H21" s="15">
        <v>1494250</v>
      </c>
      <c r="I21" s="15">
        <v>1328230</v>
      </c>
      <c r="J21" s="15">
        <f>H21/4.2552</f>
        <v>351158.5824403083</v>
      </c>
      <c r="K21" s="15">
        <f>I21/4.2552</f>
        <v>312142.78999811993</v>
      </c>
    </row>
    <row r="22" spans="1:11" ht="12.75">
      <c r="A22" s="13"/>
      <c r="B22" s="6"/>
      <c r="C22" s="17"/>
      <c r="D22" s="7">
        <f>I21</f>
        <v>1328230</v>
      </c>
      <c r="E22" s="8">
        <f>K21</f>
        <v>312142.78999811993</v>
      </c>
      <c r="F22" s="14"/>
      <c r="J22" s="15">
        <f>H22/3.5324</f>
        <v>0</v>
      </c>
      <c r="K22" s="15">
        <f>I22/3.6</f>
        <v>0</v>
      </c>
    </row>
    <row r="23" spans="1:11" ht="12.75">
      <c r="A23" s="10">
        <v>2</v>
      </c>
      <c r="B23" s="9" t="s">
        <v>18</v>
      </c>
      <c r="C23" s="18">
        <v>186</v>
      </c>
      <c r="D23" s="4">
        <f>H23</f>
        <v>920800</v>
      </c>
      <c r="E23" s="5">
        <f>J23</f>
        <v>216394.0590336529</v>
      </c>
      <c r="F23" s="12"/>
      <c r="H23" s="15">
        <v>920800</v>
      </c>
      <c r="I23" s="15">
        <v>815880</v>
      </c>
      <c r="J23" s="15">
        <f>H23/4.2552</f>
        <v>216394.0590336529</v>
      </c>
      <c r="K23" s="15">
        <f>I23/4.2552</f>
        <v>191737.16864072194</v>
      </c>
    </row>
    <row r="24" spans="1:11" ht="12.75">
      <c r="A24" s="11"/>
      <c r="B24" s="6"/>
      <c r="C24" s="17"/>
      <c r="D24" s="7">
        <f>I23</f>
        <v>815880</v>
      </c>
      <c r="E24" s="8">
        <f>K23</f>
        <v>191737.16864072194</v>
      </c>
      <c r="F24" s="14"/>
      <c r="J24" s="15">
        <f>H24/3.5324</f>
        <v>0</v>
      </c>
      <c r="K24" s="15">
        <f>I24/3.6</f>
        <v>0</v>
      </c>
    </row>
    <row r="25" spans="1:11" ht="12.75">
      <c r="A25" s="10">
        <v>3</v>
      </c>
      <c r="B25" s="9" t="s">
        <v>19</v>
      </c>
      <c r="C25" s="18">
        <v>196</v>
      </c>
      <c r="D25" s="4">
        <f>H25</f>
        <v>664960</v>
      </c>
      <c r="E25" s="5">
        <f>J25</f>
        <v>156269.97555931564</v>
      </c>
      <c r="F25" s="12"/>
      <c r="H25" s="15">
        <v>664960</v>
      </c>
      <c r="I25" s="15">
        <v>584480</v>
      </c>
      <c r="J25" s="15">
        <f>H25/4.2552</f>
        <v>156269.97555931564</v>
      </c>
      <c r="K25" s="15">
        <f>I25/4.2552</f>
        <v>137356.6459860876</v>
      </c>
    </row>
    <row r="26" spans="1:11" ht="13.5" thickBot="1">
      <c r="A26" s="13"/>
      <c r="B26" s="6"/>
      <c r="C26" s="17"/>
      <c r="D26" s="7">
        <f>I25</f>
        <v>584480</v>
      </c>
      <c r="E26" s="8">
        <f>K25</f>
        <v>137356.6459860876</v>
      </c>
      <c r="F26" s="14"/>
      <c r="J26" s="15">
        <f>H26/3.5324</f>
        <v>0</v>
      </c>
      <c r="K26" s="15">
        <f>I26/3.6</f>
        <v>0</v>
      </c>
    </row>
    <row r="27" spans="1:11" s="2" customFormat="1" ht="12.75">
      <c r="A27" s="10"/>
      <c r="B27" s="30" t="s">
        <v>12</v>
      </c>
      <c r="C27" s="35"/>
      <c r="D27" s="34">
        <f>H27</f>
        <v>3080010</v>
      </c>
      <c r="E27" s="36">
        <f>J27</f>
        <v>723822.6170332768</v>
      </c>
      <c r="F27" s="37"/>
      <c r="H27" s="29">
        <f>SUM(H21:H26)</f>
        <v>3080010</v>
      </c>
      <c r="I27" s="29">
        <f>SUM(I21:I26)</f>
        <v>2728590</v>
      </c>
      <c r="J27" s="15">
        <f>H27/4.2552</f>
        <v>723822.6170332768</v>
      </c>
      <c r="K27" s="15">
        <f>I27/4.2552</f>
        <v>641236.6046249295</v>
      </c>
    </row>
    <row r="28" spans="1:11" s="2" customFormat="1" ht="13.5" thickBot="1">
      <c r="A28" s="13"/>
      <c r="B28" s="43" t="s">
        <v>13</v>
      </c>
      <c r="C28" s="38"/>
      <c r="D28" s="39">
        <f>I27</f>
        <v>2728590</v>
      </c>
      <c r="E28" s="40">
        <f>K27</f>
        <v>641236.6046249295</v>
      </c>
      <c r="F28" s="41"/>
      <c r="H28" s="29"/>
      <c r="I28" s="29"/>
      <c r="J28" s="15">
        <f>H28/3.5324</f>
        <v>0</v>
      </c>
      <c r="K28" s="15">
        <f>I28/3.6</f>
        <v>0</v>
      </c>
    </row>
    <row r="29" spans="1:6" ht="12.75">
      <c r="A29" s="31"/>
      <c r="B29" s="31"/>
      <c r="C29" s="32"/>
      <c r="D29" s="4"/>
      <c r="E29" s="4"/>
      <c r="F29" s="33"/>
    </row>
    <row r="30" spans="1:6" ht="12.75">
      <c r="A30" s="31"/>
      <c r="B30" s="31"/>
      <c r="C30" s="32"/>
      <c r="D30" s="4"/>
      <c r="E30" s="4"/>
      <c r="F30" s="33"/>
    </row>
    <row r="31" spans="1:6" ht="12.75">
      <c r="A31" s="31"/>
      <c r="B31" s="31"/>
      <c r="C31" s="32"/>
      <c r="D31" s="4"/>
      <c r="E31" s="4"/>
      <c r="F31" s="33"/>
    </row>
    <row r="32" spans="1:6" ht="12.75">
      <c r="A32" s="31"/>
      <c r="B32" s="31"/>
      <c r="C32" s="32"/>
      <c r="D32" s="4"/>
      <c r="E32" s="4"/>
      <c r="F32" s="33"/>
    </row>
    <row r="33" spans="1:11" ht="12.75">
      <c r="A33" s="31"/>
      <c r="B33" s="31"/>
      <c r="C33" s="32"/>
      <c r="D33" s="4"/>
      <c r="E33" s="4"/>
      <c r="F33" s="33"/>
      <c r="J33" s="15">
        <f>H33/3.545</f>
        <v>0</v>
      </c>
      <c r="K33" s="15">
        <f>I33/3.454</f>
        <v>0</v>
      </c>
    </row>
    <row r="34" spans="1:6" ht="12.75">
      <c r="A34" s="31"/>
      <c r="B34" s="31"/>
      <c r="C34" s="32"/>
      <c r="D34" s="4"/>
      <c r="E34" s="4"/>
      <c r="F34" s="33"/>
    </row>
    <row r="35" spans="1:11" ht="15.75">
      <c r="A35" s="31"/>
      <c r="B35" s="51" t="s">
        <v>23</v>
      </c>
      <c r="C35" s="32"/>
      <c r="D35" s="4"/>
      <c r="E35" s="4"/>
      <c r="F35" s="33"/>
      <c r="J35" s="15">
        <f>H35/3.545</f>
        <v>0</v>
      </c>
      <c r="K35" s="15">
        <f>I35/3.454</f>
        <v>0</v>
      </c>
    </row>
    <row r="36" spans="1:6" ht="15.75">
      <c r="A36" s="31"/>
      <c r="B36" s="51" t="s">
        <v>21</v>
      </c>
      <c r="C36" s="32"/>
      <c r="D36" s="4"/>
      <c r="F36" s="33"/>
    </row>
    <row r="37" spans="1:11" ht="12.75">
      <c r="A37" s="31"/>
      <c r="B37" s="31"/>
      <c r="C37" s="32"/>
      <c r="D37" s="4"/>
      <c r="E37" s="4"/>
      <c r="F37" s="33"/>
      <c r="J37" s="15">
        <f>H37/3.545</f>
        <v>0</v>
      </c>
      <c r="K37" s="15">
        <f>I37/3.454</f>
        <v>0</v>
      </c>
    </row>
    <row r="39" ht="12.75">
      <c r="E39" s="53" t="s">
        <v>22</v>
      </c>
    </row>
  </sheetData>
  <sheetProtection/>
  <printOptions/>
  <pageMargins left="0.82" right="0.36" top="1" bottom="0.95" header="0.23" footer="0.1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DONARIS 2050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secretariat</cp:lastModifiedBy>
  <cp:lastPrinted>2009-09-21T10:13:10Z</cp:lastPrinted>
  <dcterms:created xsi:type="dcterms:W3CDTF">2003-11-03T04:13:51Z</dcterms:created>
  <dcterms:modified xsi:type="dcterms:W3CDTF">2010-12-06T13:24:32Z</dcterms:modified>
  <cp:category/>
  <cp:version/>
  <cp:contentType/>
  <cp:contentStatus/>
</cp:coreProperties>
</file>